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ergy-my.sharepoint.com/personal/thills_entergy_com/Documents/Desktop/"/>
    </mc:Choice>
  </mc:AlternateContent>
  <xr:revisionPtr revIDLastSave="0" documentId="8_{70C79A79-1651-480E-B1F5-A874F30F1773}" xr6:coauthVersionLast="47" xr6:coauthVersionMax="47" xr10:uidLastSave="{00000000-0000-0000-0000-000000000000}"/>
  <bookViews>
    <workbookView xWindow="-120" yWindow="-120" windowWidth="29040" windowHeight="17640" xr2:uid="{4DE36C10-EB09-4307-8A6F-74663555D726}"/>
  </bookViews>
  <sheets>
    <sheet name="Attachment A - Fixed Price BOT" sheetId="4" r:id="rId1"/>
    <sheet name="Attachment A - Variable BOT" sheetId="2" r:id="rId2"/>
    <sheet name="Indices Proposal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2" l="1"/>
  <c r="C6" i="2"/>
  <c r="K27" i="2"/>
  <c r="L27" i="2"/>
  <c r="K28" i="2"/>
  <c r="L28" i="2"/>
  <c r="L30" i="2"/>
  <c r="K19" i="2"/>
  <c r="L19" i="2"/>
  <c r="K17" i="2"/>
  <c r="L17" i="2"/>
  <c r="L15" i="2"/>
  <c r="K6" i="2"/>
  <c r="L6" i="2"/>
  <c r="I6" i="2"/>
  <c r="D37" i="2"/>
  <c r="E37" i="2"/>
  <c r="C26" i="2"/>
  <c r="K26" i="2" s="1"/>
  <c r="C27" i="2"/>
  <c r="C28" i="2"/>
  <c r="C29" i="2"/>
  <c r="K29" i="2" s="1"/>
  <c r="C30" i="2"/>
  <c r="K30" i="2" s="1"/>
  <c r="C21" i="2"/>
  <c r="L21" i="2" s="1"/>
  <c r="C22" i="2"/>
  <c r="K22" i="2" s="1"/>
  <c r="C23" i="2"/>
  <c r="I23" i="2" s="1"/>
  <c r="C24" i="2"/>
  <c r="K24" i="2" s="1"/>
  <c r="C19" i="2"/>
  <c r="C17" i="2"/>
  <c r="C14" i="2"/>
  <c r="K14" i="2" s="1"/>
  <c r="C15" i="2"/>
  <c r="K15" i="2" s="1"/>
  <c r="C12" i="2"/>
  <c r="L12" i="2" s="1"/>
  <c r="C8" i="2"/>
  <c r="C37" i="2" s="1"/>
  <c r="C9" i="2"/>
  <c r="I9" i="2" s="1"/>
  <c r="C10" i="2"/>
  <c r="K10" i="2" s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2" i="6"/>
  <c r="F3" i="6"/>
  <c r="B37" i="2"/>
  <c r="I30" i="2"/>
  <c r="I29" i="2"/>
  <c r="I28" i="2"/>
  <c r="I27" i="2"/>
  <c r="I26" i="2"/>
  <c r="I24" i="2"/>
  <c r="I21" i="2"/>
  <c r="I19" i="2"/>
  <c r="I17" i="2"/>
  <c r="I15" i="2"/>
  <c r="I14" i="2"/>
  <c r="I12" i="2"/>
  <c r="I10" i="2"/>
  <c r="E37" i="4"/>
  <c r="D37" i="4"/>
  <c r="C37" i="4"/>
  <c r="B37" i="4"/>
  <c r="H37" i="2"/>
  <c r="G37" i="2"/>
  <c r="F37" i="2"/>
  <c r="L37" i="2" l="1"/>
  <c r="K37" i="2"/>
  <c r="J6" i="2"/>
  <c r="J30" i="2"/>
  <c r="M30" i="2" s="1"/>
  <c r="J21" i="2"/>
  <c r="M21" i="2" s="1"/>
  <c r="J12" i="2"/>
  <c r="M12" i="2" s="1"/>
  <c r="J23" i="2"/>
  <c r="J29" i="2"/>
  <c r="J19" i="2"/>
  <c r="M19" i="2" s="1"/>
  <c r="I37" i="2"/>
  <c r="J28" i="2"/>
  <c r="M28" i="2" s="1"/>
  <c r="J17" i="2"/>
  <c r="M17" i="2" s="1"/>
  <c r="J15" i="2"/>
  <c r="M15" i="2" s="1"/>
  <c r="J24" i="2"/>
  <c r="J34" i="2"/>
  <c r="J27" i="2"/>
  <c r="M27" i="2" s="1"/>
  <c r="J35" i="2"/>
  <c r="J36" i="2"/>
  <c r="J26" i="2"/>
  <c r="M26" i="2" s="1"/>
  <c r="J14" i="2"/>
  <c r="M14" i="2" s="1"/>
  <c r="J10" i="2"/>
  <c r="M10" i="2" s="1"/>
  <c r="J33" i="2"/>
  <c r="L9" i="2"/>
  <c r="J8" i="2"/>
  <c r="J9" i="2"/>
  <c r="M9" i="2" s="1"/>
  <c r="J22" i="2"/>
  <c r="K12" i="2"/>
  <c r="K21" i="2"/>
  <c r="K9" i="2"/>
  <c r="K23" i="2"/>
  <c r="L23" i="2"/>
  <c r="I8" i="2"/>
  <c r="L8" i="2"/>
  <c r="L22" i="2"/>
  <c r="I22" i="2"/>
  <c r="K8" i="2"/>
  <c r="L14" i="2"/>
  <c r="L29" i="2"/>
  <c r="L10" i="2"/>
  <c r="L24" i="2"/>
  <c r="L26" i="2"/>
  <c r="M37" i="2" l="1"/>
  <c r="J37" i="2"/>
  <c r="M22" i="2"/>
  <c r="M8" i="2"/>
  <c r="M29" i="2"/>
  <c r="M23" i="2"/>
  <c r="M24" i="2"/>
</calcChain>
</file>

<file path=xl/sharedStrings.xml><?xml version="1.0" encoding="utf-8"?>
<sst xmlns="http://schemas.openxmlformats.org/spreadsheetml/2006/main" count="278" uniqueCount="62">
  <si>
    <t>Solar Only Total</t>
  </si>
  <si>
    <t>Solar + Battery Option 1 ( __ MW)</t>
  </si>
  <si>
    <t>Solar + Battery Option 2 ( __ MW)</t>
  </si>
  <si>
    <t>Solar + Battery Option 3 ( __ MW)</t>
  </si>
  <si>
    <t>Generation Equipment &amp; Tech.</t>
  </si>
  <si>
    <t>Solar PV Modules</t>
  </si>
  <si>
    <t>$</t>
  </si>
  <si>
    <t>PV System Mechanical &amp; Elec. Equip.</t>
  </si>
  <si>
    <t xml:space="preserve">Racking </t>
  </si>
  <si>
    <t>Inverter/Transformer Skids</t>
  </si>
  <si>
    <t>Instrumentation &amp; Controls</t>
  </si>
  <si>
    <t xml:space="preserve">PV System Data Acquisition </t>
  </si>
  <si>
    <t>Medium Voltage Collection System</t>
  </si>
  <si>
    <t>Wiring - AC  / Terminations</t>
  </si>
  <si>
    <t>MV substation</t>
  </si>
  <si>
    <t>Site Work</t>
  </si>
  <si>
    <t>Site Work / Roads / Fencing</t>
  </si>
  <si>
    <t>Labor Cost</t>
  </si>
  <si>
    <t>Construction labor</t>
  </si>
  <si>
    <t>Transmission Cost</t>
  </si>
  <si>
    <t>Interconnection facilities</t>
  </si>
  <si>
    <t>Estimated Network Upgrades (NU) Cost</t>
  </si>
  <si>
    <t>Estimated Stand-Alone Network Upgrades (SANU) Cost</t>
  </si>
  <si>
    <t xml:space="preserve">Transmission Owner Interconnection Facility (TOIF) Cost </t>
  </si>
  <si>
    <t>Other Work and Costs</t>
  </si>
  <si>
    <t>Engineering</t>
  </si>
  <si>
    <t>Permitting</t>
  </si>
  <si>
    <t xml:space="preserve">Other Items / Contingency </t>
  </si>
  <si>
    <t>Indirects</t>
  </si>
  <si>
    <t>Balance of Plant</t>
  </si>
  <si>
    <t>Battery Energy Storage System (BESS) - (if applicable)</t>
  </si>
  <si>
    <t>Batteries</t>
  </si>
  <si>
    <t>Inverter/Transformer Skids (if applicable)</t>
  </si>
  <si>
    <t>Enclosures</t>
  </si>
  <si>
    <t>Balance of System</t>
  </si>
  <si>
    <t>Total Acquisition Cost</t>
  </si>
  <si>
    <t>Other (Combiner Boxes, etc.)</t>
  </si>
  <si>
    <t>Land Purchase Cost / Price (if applicable)</t>
  </si>
  <si>
    <t>Itemized price of the Project's cable management system (e.g., CAB-style, direct buried) included in the proposal</t>
  </si>
  <si>
    <t>Option: Direct Buried Cable Management System (We may or may not elect to exercise these numbers in the evaluation process)</t>
  </si>
  <si>
    <t>If the cable management system included in the proposal is not direct buried, itemized estimated annual O&amp;M price (nominal $/yr) for the Project/site (including vegetation management) for a direct buried system meeting Scope Book requirements</t>
  </si>
  <si>
    <t>If the cable management system included in the proposal is not direct buried, itemized price to substitute a direct buried system meeting Scope Book terms</t>
  </si>
  <si>
    <t>Itemized estimated annual O&amp;M cost (nominal $/yr) for the Project/site (including vegetation management) with the cable management system proposed</t>
  </si>
  <si>
    <t>Appendix D 1 - Attachment A Cost Components (BOT)</t>
  </si>
  <si>
    <t>COMPONENT PRICING REQUIRED</t>
  </si>
  <si>
    <t>Solar Only Total
(Capped Price)</t>
  </si>
  <si>
    <t>Solar Only Total
(Base Price)</t>
  </si>
  <si>
    <t>COMPONENT COSTS REQUIRED</t>
  </si>
  <si>
    <t>% Increase from Base to Cap</t>
  </si>
  <si>
    <t>% of Total Cost</t>
  </si>
  <si>
    <t>Fixed %</t>
  </si>
  <si>
    <t>Variable %</t>
  </si>
  <si>
    <t>Variable Weight</t>
  </si>
  <si>
    <t>Solar Only Total Variable Price (Base Price)</t>
  </si>
  <si>
    <t>Solar Only Total Fixed Price 
(Base Price)</t>
  </si>
  <si>
    <t>Component</t>
  </si>
  <si>
    <t>Proposed Index</t>
  </si>
  <si>
    <t>Index Percent of Variable Price</t>
  </si>
  <si>
    <t>SPT: Polysilicon, China, CPCIP</t>
  </si>
  <si>
    <t>SPT: 2.0mm Coating PV Glass (RMB)</t>
  </si>
  <si>
    <t>SPM: Galvanized Sheet, Midwest</t>
  </si>
  <si>
    <t xml:space="preserve">Note: Should either be 100% or 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</si>
</sst>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/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1">
    <xf numFmtId="0" fontId="0" fillId="0" borderId="0" xfId="0"/>
    <xf numFmtId="0" fontId="5" fillId="0" borderId="4" xfId="0" applyFont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44" fontId="3" fillId="4" borderId="4" xfId="1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0" fillId="3" borderId="4" xfId="0" applyFill="1" applyBorder="1" applyProtection="1"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vertical="center"/>
    </xf>
    <xf numFmtId="0" fontId="0" fillId="3" borderId="0" xfId="0" applyFill="1" applyProtection="1"/>
    <xf numFmtId="0" fontId="4" fillId="2" borderId="7" xfId="0" applyFont="1" applyFill="1" applyBorder="1" applyAlignment="1" applyProtection="1">
      <alignment vertical="top"/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10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 inden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0" fontId="3" fillId="3" borderId="7" xfId="0" applyFont="1" applyFill="1" applyBorder="1" applyAlignment="1" applyProtection="1">
      <alignment vertical="center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 indent="1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Protection="1">
      <protection locked="0"/>
    </xf>
    <xf numFmtId="0" fontId="0" fillId="3" borderId="12" xfId="0" applyFill="1" applyBorder="1" applyProtection="1"/>
    <xf numFmtId="0" fontId="0" fillId="3" borderId="13" xfId="0" applyFill="1" applyBorder="1" applyProtection="1">
      <protection locked="0"/>
    </xf>
    <xf numFmtId="10" fontId="2" fillId="3" borderId="10" xfId="0" applyNumberFormat="1" applyFont="1" applyFill="1" applyBorder="1" applyAlignment="1" applyProtection="1">
      <protection locked="0"/>
    </xf>
    <xf numFmtId="1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0" fontId="5" fillId="3" borderId="4" xfId="0" applyNumberFormat="1" applyFont="1" applyFill="1" applyBorder="1" applyAlignment="1" applyProtection="1">
      <alignment vertical="center" wrapText="1"/>
      <protection locked="0"/>
    </xf>
    <xf numFmtId="10" fontId="3" fillId="4" borderId="4" xfId="1" applyNumberFormat="1" applyFont="1" applyFill="1" applyBorder="1" applyAlignment="1" applyProtection="1">
      <alignment vertical="center" wrapText="1"/>
    </xf>
    <xf numFmtId="10" fontId="0" fillId="3" borderId="0" xfId="0" applyNumberFormat="1" applyFill="1" applyBorder="1" applyProtection="1">
      <protection locked="0"/>
    </xf>
    <xf numFmtId="10" fontId="0" fillId="3" borderId="2" xfId="0" applyNumberFormat="1" applyFill="1" applyBorder="1" applyProtection="1">
      <protection locked="0"/>
    </xf>
    <xf numFmtId="10" fontId="5" fillId="0" borderId="6" xfId="0" applyNumberFormat="1" applyFont="1" applyBorder="1" applyAlignment="1" applyProtection="1">
      <alignment vertical="center" wrapText="1"/>
      <protection locked="0"/>
    </xf>
    <xf numFmtId="10" fontId="5" fillId="0" borderId="4" xfId="0" applyNumberFormat="1" applyFont="1" applyBorder="1" applyAlignment="1" applyProtection="1">
      <alignment vertical="center" wrapText="1"/>
      <protection locked="0"/>
    </xf>
    <xf numFmtId="10" fontId="0" fillId="3" borderId="0" xfId="0" applyNumberFormat="1" applyFill="1" applyProtection="1">
      <protection locked="0"/>
    </xf>
    <xf numFmtId="10" fontId="5" fillId="3" borderId="4" xfId="2" applyNumberFormat="1" applyFont="1" applyFill="1" applyBorder="1" applyAlignment="1" applyProtection="1">
      <alignment vertical="center" wrapText="1"/>
      <protection locked="0"/>
    </xf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3" xfId="0" applyBorder="1"/>
    <xf numFmtId="0" fontId="0" fillId="0" borderId="10" xfId="0" applyBorder="1"/>
    <xf numFmtId="0" fontId="0" fillId="0" borderId="4" xfId="0" applyBorder="1"/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9" fontId="0" fillId="0" borderId="13" xfId="2" applyFont="1" applyBorder="1"/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Border="1"/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/>
    <xf numFmtId="10" fontId="3" fillId="4" borderId="4" xfId="2" applyNumberFormat="1" applyFont="1" applyFill="1" applyBorder="1" applyAlignment="1" applyProtection="1">
      <alignment vertical="center" wrapText="1"/>
    </xf>
    <xf numFmtId="164" fontId="5" fillId="3" borderId="8" xfId="0" applyNumberFormat="1" applyFont="1" applyFill="1" applyBorder="1" applyAlignment="1" applyProtection="1">
      <alignment vertical="center" wrapText="1"/>
      <protection locked="0"/>
    </xf>
    <xf numFmtId="164" fontId="5" fillId="3" borderId="4" xfId="0" applyNumberFormat="1" applyFont="1" applyFill="1" applyBorder="1" applyAlignment="1" applyProtection="1">
      <alignment vertical="center" wrapText="1"/>
      <protection locked="0"/>
    </xf>
    <xf numFmtId="164" fontId="5" fillId="5" borderId="8" xfId="0" applyNumberFormat="1" applyFont="1" applyFill="1" applyBorder="1" applyAlignment="1" applyProtection="1">
      <alignment vertical="center" wrapText="1"/>
      <protection locked="0"/>
    </xf>
    <xf numFmtId="164" fontId="5" fillId="5" borderId="4" xfId="0" applyNumberFormat="1" applyFont="1" applyFill="1" applyBorder="1" applyAlignment="1" applyProtection="1">
      <alignment vertical="center" wrapText="1"/>
      <protection locked="0"/>
    </xf>
    <xf numFmtId="164" fontId="3" fillId="4" borderId="8" xfId="1" applyNumberFormat="1" applyFont="1" applyFill="1" applyBorder="1" applyAlignment="1" applyProtection="1">
      <alignment vertical="center" wrapText="1"/>
    </xf>
    <xf numFmtId="164" fontId="3" fillId="4" borderId="4" xfId="1" applyNumberFormat="1" applyFont="1" applyFill="1" applyBorder="1" applyAlignment="1" applyProtection="1">
      <alignment vertical="center" wrapText="1"/>
    </xf>
    <xf numFmtId="9" fontId="1" fillId="0" borderId="0" xfId="2" applyFont="1" applyBorder="1" applyAlignment="1">
      <alignment horizontal="center"/>
    </xf>
    <xf numFmtId="0" fontId="8" fillId="0" borderId="0" xfId="0" applyFont="1" applyBorder="1"/>
    <xf numFmtId="9" fontId="0" fillId="6" borderId="14" xfId="2" applyFont="1" applyFill="1" applyBorder="1" applyAlignment="1">
      <alignment horizontal="center"/>
    </xf>
    <xf numFmtId="9" fontId="0" fillId="6" borderId="8" xfId="2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14B25-4C44-4B7E-BD68-D51D70BF7472}">
  <dimension ref="A1:E43"/>
  <sheetViews>
    <sheetView tabSelected="1" workbookViewId="0">
      <selection sqref="A1:E1"/>
    </sheetView>
  </sheetViews>
  <sheetFormatPr defaultColWidth="8.81640625" defaultRowHeight="12.5" x14ac:dyDescent="0.25"/>
  <cols>
    <col min="1" max="1" width="58" style="11" customWidth="1"/>
    <col min="2" max="2" width="17.453125" style="11" customWidth="1"/>
    <col min="3" max="3" width="15.26953125" style="11" customWidth="1"/>
    <col min="4" max="4" width="16" style="11" customWidth="1"/>
    <col min="5" max="5" width="15.7265625" style="11" customWidth="1"/>
    <col min="6" max="16384" width="8.81640625" style="11"/>
  </cols>
  <sheetData>
    <row r="1" spans="1:5" ht="21" x14ac:dyDescent="0.5">
      <c r="A1" s="75" t="s">
        <v>43</v>
      </c>
      <c r="B1" s="76"/>
      <c r="C1" s="76"/>
      <c r="D1" s="76"/>
      <c r="E1" s="77"/>
    </row>
    <row r="2" spans="1:5" ht="13" thickBot="1" x14ac:dyDescent="0.3">
      <c r="A2" s="29"/>
      <c r="B2" s="30"/>
      <c r="C2" s="30"/>
      <c r="D2" s="30"/>
      <c r="E2" s="12"/>
    </row>
    <row r="3" spans="1:5" ht="23.5" thickBot="1" x14ac:dyDescent="0.3">
      <c r="A3" s="31"/>
      <c r="B3" s="13" t="s">
        <v>0</v>
      </c>
      <c r="C3" s="13" t="s">
        <v>1</v>
      </c>
      <c r="D3" s="13" t="s">
        <v>2</v>
      </c>
      <c r="E3" s="13" t="s">
        <v>3</v>
      </c>
    </row>
    <row r="4" spans="1:5" ht="14.5" thickBot="1" x14ac:dyDescent="0.3">
      <c r="A4" s="16"/>
      <c r="B4" s="78" t="s">
        <v>47</v>
      </c>
      <c r="C4" s="78"/>
      <c r="D4" s="78"/>
      <c r="E4" s="79"/>
    </row>
    <row r="5" spans="1:5" ht="13" thickBot="1" x14ac:dyDescent="0.3">
      <c r="A5" s="14" t="s">
        <v>4</v>
      </c>
      <c r="B5" s="2"/>
      <c r="C5" s="2"/>
      <c r="D5" s="2"/>
      <c r="E5" s="2"/>
    </row>
    <row r="6" spans="1:5" ht="13" thickBot="1" x14ac:dyDescent="0.3">
      <c r="A6" s="32" t="s">
        <v>5</v>
      </c>
      <c r="B6" s="2" t="s">
        <v>6</v>
      </c>
      <c r="C6" s="2" t="s">
        <v>6</v>
      </c>
      <c r="D6" s="2" t="s">
        <v>6</v>
      </c>
      <c r="E6" s="2" t="s">
        <v>6</v>
      </c>
    </row>
    <row r="7" spans="1:5" ht="13" thickBot="1" x14ac:dyDescent="0.3">
      <c r="A7" s="14" t="s">
        <v>7</v>
      </c>
      <c r="B7" s="2"/>
      <c r="C7" s="2"/>
      <c r="D7" s="2"/>
      <c r="E7" s="2"/>
    </row>
    <row r="8" spans="1:5" ht="13" thickBot="1" x14ac:dyDescent="0.3">
      <c r="A8" s="32" t="s">
        <v>8</v>
      </c>
      <c r="B8" s="2" t="s">
        <v>6</v>
      </c>
      <c r="C8" s="2" t="s">
        <v>6</v>
      </c>
      <c r="D8" s="2" t="s">
        <v>6</v>
      </c>
      <c r="E8" s="2" t="s">
        <v>6</v>
      </c>
    </row>
    <row r="9" spans="1:5" ht="13" thickBot="1" x14ac:dyDescent="0.3">
      <c r="A9" s="32" t="s">
        <v>9</v>
      </c>
      <c r="B9" s="2"/>
      <c r="C9" s="2"/>
      <c r="D9" s="2"/>
      <c r="E9" s="2"/>
    </row>
    <row r="10" spans="1:5" ht="13" thickBot="1" x14ac:dyDescent="0.3">
      <c r="A10" s="32" t="s">
        <v>36</v>
      </c>
      <c r="B10" s="2" t="s">
        <v>6</v>
      </c>
      <c r="C10" s="2" t="s">
        <v>6</v>
      </c>
      <c r="D10" s="2" t="s">
        <v>6</v>
      </c>
      <c r="E10" s="2" t="s">
        <v>6</v>
      </c>
    </row>
    <row r="11" spans="1:5" ht="13" thickBot="1" x14ac:dyDescent="0.3">
      <c r="A11" s="14" t="s">
        <v>10</v>
      </c>
      <c r="B11" s="2"/>
      <c r="C11" s="2"/>
      <c r="D11" s="2"/>
      <c r="E11" s="2"/>
    </row>
    <row r="12" spans="1:5" ht="13" thickBot="1" x14ac:dyDescent="0.3">
      <c r="A12" s="32" t="s">
        <v>11</v>
      </c>
      <c r="B12" s="2" t="s">
        <v>6</v>
      </c>
      <c r="C12" s="2" t="s">
        <v>6</v>
      </c>
      <c r="D12" s="2" t="s">
        <v>6</v>
      </c>
      <c r="E12" s="2" t="s">
        <v>6</v>
      </c>
    </row>
    <row r="13" spans="1:5" ht="13" thickBot="1" x14ac:dyDescent="0.3">
      <c r="A13" s="14" t="s">
        <v>12</v>
      </c>
      <c r="B13" s="2"/>
      <c r="C13" s="2"/>
      <c r="D13" s="2"/>
      <c r="E13" s="2"/>
    </row>
    <row r="14" spans="1:5" ht="13" thickBot="1" x14ac:dyDescent="0.3">
      <c r="A14" s="32" t="s">
        <v>13</v>
      </c>
      <c r="B14" s="2" t="s">
        <v>6</v>
      </c>
      <c r="C14" s="2" t="s">
        <v>6</v>
      </c>
      <c r="D14" s="2" t="s">
        <v>6</v>
      </c>
      <c r="E14" s="2" t="s">
        <v>6</v>
      </c>
    </row>
    <row r="15" spans="1:5" ht="13" thickBot="1" x14ac:dyDescent="0.3">
      <c r="A15" s="32" t="s">
        <v>14</v>
      </c>
      <c r="B15" s="2" t="s">
        <v>6</v>
      </c>
      <c r="C15" s="2" t="s">
        <v>6</v>
      </c>
      <c r="D15" s="2" t="s">
        <v>6</v>
      </c>
      <c r="E15" s="2" t="s">
        <v>6</v>
      </c>
    </row>
    <row r="16" spans="1:5" ht="13" thickBot="1" x14ac:dyDescent="0.3">
      <c r="A16" s="14" t="s">
        <v>15</v>
      </c>
      <c r="B16" s="2"/>
      <c r="C16" s="2"/>
      <c r="D16" s="2"/>
      <c r="E16" s="2"/>
    </row>
    <row r="17" spans="1:5" ht="13" thickBot="1" x14ac:dyDescent="0.3">
      <c r="A17" s="32" t="s">
        <v>16</v>
      </c>
      <c r="B17" s="2" t="s">
        <v>6</v>
      </c>
      <c r="C17" s="2" t="s">
        <v>6</v>
      </c>
      <c r="D17" s="2" t="s">
        <v>6</v>
      </c>
      <c r="E17" s="2" t="s">
        <v>6</v>
      </c>
    </row>
    <row r="18" spans="1:5" ht="13" thickBot="1" x14ac:dyDescent="0.3">
      <c r="A18" s="14" t="s">
        <v>17</v>
      </c>
      <c r="B18" s="2"/>
      <c r="C18" s="2"/>
      <c r="D18" s="2"/>
      <c r="E18" s="2"/>
    </row>
    <row r="19" spans="1:5" ht="13" thickBot="1" x14ac:dyDescent="0.3">
      <c r="A19" s="32" t="s">
        <v>18</v>
      </c>
      <c r="B19" s="2" t="s">
        <v>6</v>
      </c>
      <c r="C19" s="2" t="s">
        <v>6</v>
      </c>
      <c r="D19" s="2" t="s">
        <v>6</v>
      </c>
      <c r="E19" s="2" t="s">
        <v>6</v>
      </c>
    </row>
    <row r="20" spans="1:5" ht="13" thickBot="1" x14ac:dyDescent="0.3">
      <c r="A20" s="14" t="s">
        <v>19</v>
      </c>
      <c r="B20" s="2"/>
      <c r="C20" s="2"/>
      <c r="D20" s="2"/>
      <c r="E20" s="2"/>
    </row>
    <row r="21" spans="1:5" ht="13" thickBot="1" x14ac:dyDescent="0.3">
      <c r="A21" s="32" t="s">
        <v>20</v>
      </c>
      <c r="B21" s="2" t="s">
        <v>6</v>
      </c>
      <c r="C21" s="2" t="s">
        <v>6</v>
      </c>
      <c r="D21" s="2" t="s">
        <v>6</v>
      </c>
      <c r="E21" s="2" t="s">
        <v>6</v>
      </c>
    </row>
    <row r="22" spans="1:5" ht="13" thickBot="1" x14ac:dyDescent="0.3">
      <c r="A22" s="32" t="s">
        <v>21</v>
      </c>
      <c r="B22" s="2" t="s">
        <v>6</v>
      </c>
      <c r="C22" s="2" t="s">
        <v>6</v>
      </c>
      <c r="D22" s="2" t="s">
        <v>6</v>
      </c>
      <c r="E22" s="2" t="s">
        <v>6</v>
      </c>
    </row>
    <row r="23" spans="1:5" ht="13" thickBot="1" x14ac:dyDescent="0.3">
      <c r="A23" s="32" t="s">
        <v>22</v>
      </c>
      <c r="B23" s="2" t="s">
        <v>6</v>
      </c>
      <c r="C23" s="2" t="s">
        <v>6</v>
      </c>
      <c r="D23" s="2" t="s">
        <v>6</v>
      </c>
      <c r="E23" s="2" t="s">
        <v>6</v>
      </c>
    </row>
    <row r="24" spans="1:5" ht="13" thickBot="1" x14ac:dyDescent="0.3">
      <c r="A24" s="32" t="s">
        <v>23</v>
      </c>
      <c r="B24" s="2" t="s">
        <v>6</v>
      </c>
      <c r="C24" s="2" t="s">
        <v>6</v>
      </c>
      <c r="D24" s="2" t="s">
        <v>6</v>
      </c>
      <c r="E24" s="2" t="s">
        <v>6</v>
      </c>
    </row>
    <row r="25" spans="1:5" ht="13" thickBot="1" x14ac:dyDescent="0.3">
      <c r="A25" s="14" t="s">
        <v>24</v>
      </c>
      <c r="B25" s="2"/>
      <c r="C25" s="2"/>
      <c r="D25" s="2"/>
      <c r="E25" s="2"/>
    </row>
    <row r="26" spans="1:5" ht="13" thickBot="1" x14ac:dyDescent="0.3">
      <c r="A26" s="32" t="s">
        <v>25</v>
      </c>
      <c r="B26" s="2" t="s">
        <v>6</v>
      </c>
      <c r="C26" s="2" t="s">
        <v>6</v>
      </c>
      <c r="D26" s="2" t="s">
        <v>6</v>
      </c>
      <c r="E26" s="2" t="s">
        <v>6</v>
      </c>
    </row>
    <row r="27" spans="1:5" ht="13" thickBot="1" x14ac:dyDescent="0.3">
      <c r="A27" s="32" t="s">
        <v>26</v>
      </c>
      <c r="B27" s="2" t="s">
        <v>6</v>
      </c>
      <c r="C27" s="2" t="s">
        <v>6</v>
      </c>
      <c r="D27" s="2" t="s">
        <v>6</v>
      </c>
      <c r="E27" s="2" t="s">
        <v>6</v>
      </c>
    </row>
    <row r="28" spans="1:5" ht="13" thickBot="1" x14ac:dyDescent="0.3">
      <c r="A28" s="32" t="s">
        <v>27</v>
      </c>
      <c r="B28" s="2" t="s">
        <v>6</v>
      </c>
      <c r="C28" s="2" t="s">
        <v>6</v>
      </c>
      <c r="D28" s="2" t="s">
        <v>6</v>
      </c>
      <c r="E28" s="2" t="s">
        <v>6</v>
      </c>
    </row>
    <row r="29" spans="1:5" ht="13" thickBot="1" x14ac:dyDescent="0.3">
      <c r="A29" s="32" t="s">
        <v>28</v>
      </c>
      <c r="B29" s="2" t="s">
        <v>6</v>
      </c>
      <c r="C29" s="2" t="s">
        <v>6</v>
      </c>
      <c r="D29" s="2" t="s">
        <v>6</v>
      </c>
      <c r="E29" s="2" t="s">
        <v>6</v>
      </c>
    </row>
    <row r="30" spans="1:5" ht="13" thickBot="1" x14ac:dyDescent="0.3">
      <c r="A30" s="32" t="s">
        <v>29</v>
      </c>
      <c r="B30" s="2" t="s">
        <v>6</v>
      </c>
      <c r="C30" s="2" t="s">
        <v>6</v>
      </c>
      <c r="D30" s="2" t="s">
        <v>6</v>
      </c>
      <c r="E30" s="2" t="s">
        <v>6</v>
      </c>
    </row>
    <row r="31" spans="1:5" ht="13" thickBot="1" x14ac:dyDescent="0.3">
      <c r="A31" s="6" t="s">
        <v>37</v>
      </c>
      <c r="B31" s="2" t="s">
        <v>6</v>
      </c>
      <c r="C31" s="2" t="s">
        <v>6</v>
      </c>
      <c r="D31" s="2" t="s">
        <v>6</v>
      </c>
      <c r="E31" s="2" t="s">
        <v>6</v>
      </c>
    </row>
    <row r="32" spans="1:5" ht="13" thickBot="1" x14ac:dyDescent="0.3">
      <c r="A32" s="14" t="s">
        <v>30</v>
      </c>
      <c r="B32" s="2"/>
      <c r="C32" s="2"/>
      <c r="D32" s="2"/>
      <c r="E32" s="2"/>
    </row>
    <row r="33" spans="1:5" ht="13" thickBot="1" x14ac:dyDescent="0.3">
      <c r="A33" s="32" t="s">
        <v>31</v>
      </c>
      <c r="B33" s="4" t="s">
        <v>6</v>
      </c>
      <c r="C33" s="2" t="s">
        <v>6</v>
      </c>
      <c r="D33" s="2" t="s">
        <v>6</v>
      </c>
      <c r="E33" s="2" t="s">
        <v>6</v>
      </c>
    </row>
    <row r="34" spans="1:5" ht="13" thickBot="1" x14ac:dyDescent="0.3">
      <c r="A34" s="32" t="s">
        <v>32</v>
      </c>
      <c r="B34" s="4" t="s">
        <v>6</v>
      </c>
      <c r="C34" s="2" t="s">
        <v>6</v>
      </c>
      <c r="D34" s="2" t="s">
        <v>6</v>
      </c>
      <c r="E34" s="2" t="s">
        <v>6</v>
      </c>
    </row>
    <row r="35" spans="1:5" ht="13" thickBot="1" x14ac:dyDescent="0.3">
      <c r="A35" s="32" t="s">
        <v>33</v>
      </c>
      <c r="B35" s="4" t="s">
        <v>6</v>
      </c>
      <c r="C35" s="2" t="s">
        <v>6</v>
      </c>
      <c r="D35" s="2" t="s">
        <v>6</v>
      </c>
      <c r="E35" s="2" t="s">
        <v>6</v>
      </c>
    </row>
    <row r="36" spans="1:5" ht="13" thickBot="1" x14ac:dyDescent="0.3">
      <c r="A36" s="32" t="s">
        <v>34</v>
      </c>
      <c r="B36" s="4" t="s">
        <v>6</v>
      </c>
      <c r="C36" s="2" t="s">
        <v>6</v>
      </c>
      <c r="D36" s="2" t="s">
        <v>6</v>
      </c>
      <c r="E36" s="2" t="s">
        <v>6</v>
      </c>
    </row>
    <row r="37" spans="1:5" ht="13" thickBot="1" x14ac:dyDescent="0.3">
      <c r="A37" s="7" t="s">
        <v>35</v>
      </c>
      <c r="B37" s="3">
        <f>SUM(B6:B36)</f>
        <v>0</v>
      </c>
      <c r="C37" s="3">
        <f>SUM(C6:C36)</f>
        <v>0</v>
      </c>
      <c r="D37" s="3">
        <f>SUM(D6:D36)</f>
        <v>0</v>
      </c>
      <c r="E37" s="3">
        <f>SUM(E6:E36)</f>
        <v>0</v>
      </c>
    </row>
    <row r="38" spans="1:5" ht="13" thickBot="1" x14ac:dyDescent="0.3">
      <c r="A38" s="15"/>
    </row>
    <row r="39" spans="1:5" ht="13" thickBot="1" x14ac:dyDescent="0.3">
      <c r="A39" s="24" t="s">
        <v>39</v>
      </c>
      <c r="B39" s="25"/>
      <c r="C39" s="25"/>
      <c r="D39" s="25"/>
      <c r="E39" s="26"/>
    </row>
    <row r="40" spans="1:5" ht="23.5" thickBot="1" x14ac:dyDescent="0.3">
      <c r="A40" s="32" t="s">
        <v>38</v>
      </c>
      <c r="B40" s="33"/>
      <c r="C40" s="34"/>
      <c r="D40" s="34"/>
      <c r="E40" s="34"/>
    </row>
    <row r="41" spans="1:5" ht="35" thickBot="1" x14ac:dyDescent="0.3">
      <c r="A41" s="32" t="s">
        <v>41</v>
      </c>
      <c r="B41" s="35"/>
      <c r="C41" s="2"/>
      <c r="D41" s="2"/>
      <c r="E41" s="2"/>
    </row>
    <row r="42" spans="1:5" ht="35" thickBot="1" x14ac:dyDescent="0.3">
      <c r="A42" s="32" t="s">
        <v>42</v>
      </c>
      <c r="B42" s="35"/>
      <c r="C42" s="2"/>
      <c r="D42" s="2"/>
      <c r="E42" s="2"/>
    </row>
    <row r="43" spans="1:5" ht="46.5" thickBot="1" x14ac:dyDescent="0.3">
      <c r="A43" s="32" t="s">
        <v>40</v>
      </c>
      <c r="B43" s="35"/>
      <c r="C43" s="2"/>
      <c r="D43" s="2"/>
      <c r="E43" s="2"/>
    </row>
  </sheetData>
  <protectedRanges>
    <protectedRange algorithmName="SHA-512" hashValue="vxsXiiPtcFpJX4G2kf67yhnrZms+WWFRSUxQws/IlSyWB1RLpBhrWg/48Rqo2oJ761s+Fjm0Qvu309biYlNweQ==" saltValue="fTcs1MAxGZS/ESdCg/J0/g==" spinCount="100000" sqref="A5:A43" name="Requirements"/>
  </protectedRanges>
  <mergeCells count="2">
    <mergeCell ref="A1:E1"/>
    <mergeCell ref="B4:E4"/>
  </mergeCells>
  <dataValidations count="1">
    <dataValidation type="custom" allowBlank="1" showInputMessage="1" showErrorMessage="1" sqref="B37:E37" xr:uid="{0756AB20-B544-4D7F-8261-EE29A7D7D7B4}">
      <formula1>SUM(B6:B36)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A0DA-3C89-45B8-9E38-8B1DC13A9C37}">
  <dimension ref="A1:N43"/>
  <sheetViews>
    <sheetView zoomScaleNormal="100" workbookViewId="0">
      <selection activeCell="E17" sqref="E17"/>
    </sheetView>
  </sheetViews>
  <sheetFormatPr defaultColWidth="8.81640625" defaultRowHeight="12.5" x14ac:dyDescent="0.25"/>
  <cols>
    <col min="1" max="1" width="58" style="11" customWidth="1"/>
    <col min="2" max="5" width="15.26953125" style="11" customWidth="1"/>
    <col min="6" max="6" width="16" style="11" customWidth="1"/>
    <col min="7" max="8" width="15.7265625" style="11" customWidth="1"/>
    <col min="9" max="9" width="13.90625" style="47" bestFit="1" customWidth="1"/>
    <col min="10" max="12" width="15.7265625" style="47" customWidth="1"/>
    <col min="13" max="13" width="15.7265625" style="11" customWidth="1"/>
    <col min="14" max="16384" width="8.81640625" style="11"/>
  </cols>
  <sheetData>
    <row r="1" spans="1:14" ht="21" customHeight="1" x14ac:dyDescent="0.5">
      <c r="A1" s="75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4" ht="13.5" customHeight="1" thickBot="1" x14ac:dyDescent="0.55000000000000004">
      <c r="A2" s="17"/>
      <c r="B2" s="18"/>
      <c r="C2" s="18"/>
      <c r="D2" s="18"/>
      <c r="E2" s="18"/>
      <c r="F2" s="18"/>
      <c r="G2" s="18"/>
      <c r="H2" s="18"/>
      <c r="I2" s="39"/>
      <c r="J2" s="39"/>
      <c r="K2" s="39"/>
      <c r="L2" s="39"/>
      <c r="M2" s="19"/>
      <c r="N2" s="36"/>
    </row>
    <row r="3" spans="1:14" ht="35" thickBot="1" x14ac:dyDescent="0.3">
      <c r="A3" s="20"/>
      <c r="B3" s="27" t="s">
        <v>45</v>
      </c>
      <c r="C3" s="28" t="s">
        <v>46</v>
      </c>
      <c r="D3" s="28" t="s">
        <v>53</v>
      </c>
      <c r="E3" s="28" t="s">
        <v>54</v>
      </c>
      <c r="F3" s="13" t="s">
        <v>1</v>
      </c>
      <c r="G3" s="13" t="s">
        <v>2</v>
      </c>
      <c r="H3" s="13" t="s">
        <v>3</v>
      </c>
      <c r="I3" s="40" t="s">
        <v>48</v>
      </c>
      <c r="J3" s="40" t="s">
        <v>49</v>
      </c>
      <c r="K3" s="40" t="s">
        <v>50</v>
      </c>
      <c r="L3" s="40" t="s">
        <v>51</v>
      </c>
      <c r="M3" s="13" t="s">
        <v>52</v>
      </c>
    </row>
    <row r="4" spans="1:14" ht="14.5" thickBot="1" x14ac:dyDescent="0.3">
      <c r="A4" s="80" t="s">
        <v>44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36"/>
    </row>
    <row r="5" spans="1:14" ht="13" thickBot="1" x14ac:dyDescent="0.3">
      <c r="A5" s="14" t="s">
        <v>4</v>
      </c>
      <c r="B5" s="33"/>
      <c r="C5" s="2"/>
      <c r="D5" s="2"/>
      <c r="E5" s="2"/>
      <c r="F5" s="2"/>
      <c r="G5" s="2"/>
      <c r="H5" s="2"/>
      <c r="I5" s="41"/>
      <c r="J5" s="41"/>
      <c r="K5" s="41"/>
      <c r="L5" s="41"/>
      <c r="M5" s="2"/>
    </row>
    <row r="6" spans="1:14" ht="13" thickBot="1" x14ac:dyDescent="0.3">
      <c r="A6" s="21" t="s">
        <v>5</v>
      </c>
      <c r="B6" s="65">
        <v>33</v>
      </c>
      <c r="C6" s="66">
        <f>D6+E6</f>
        <v>30</v>
      </c>
      <c r="D6" s="66">
        <v>20</v>
      </c>
      <c r="E6" s="66">
        <v>10</v>
      </c>
      <c r="F6" s="66" t="s">
        <v>6</v>
      </c>
      <c r="G6" s="66" t="s">
        <v>6</v>
      </c>
      <c r="H6" s="66" t="s">
        <v>6</v>
      </c>
      <c r="I6" s="41">
        <f>(B6-C6)/C6</f>
        <v>0.1</v>
      </c>
      <c r="J6" s="41">
        <f>C6/$C$37</f>
        <v>5.5555555555555552E-2</v>
      </c>
      <c r="K6" s="41">
        <f>E6/C6</f>
        <v>0.33333333333333331</v>
      </c>
      <c r="L6" s="41">
        <f>D6/C6</f>
        <v>0.66666666666666663</v>
      </c>
      <c r="M6" s="48">
        <f>J6*L6</f>
        <v>3.7037037037037035E-2</v>
      </c>
    </row>
    <row r="7" spans="1:14" ht="13" thickBot="1" x14ac:dyDescent="0.3">
      <c r="A7" s="14" t="s">
        <v>7</v>
      </c>
      <c r="B7" s="65"/>
      <c r="C7" s="66"/>
      <c r="D7" s="66"/>
      <c r="E7" s="66"/>
      <c r="F7" s="66"/>
      <c r="G7" s="66"/>
      <c r="H7" s="66"/>
      <c r="I7" s="41"/>
      <c r="J7" s="41"/>
      <c r="K7" s="41"/>
      <c r="L7" s="41"/>
      <c r="M7" s="48"/>
    </row>
    <row r="8" spans="1:14" ht="13" thickBot="1" x14ac:dyDescent="0.3">
      <c r="A8" s="21" t="s">
        <v>8</v>
      </c>
      <c r="B8" s="65">
        <v>33</v>
      </c>
      <c r="C8" s="66">
        <f>D8+E8</f>
        <v>30</v>
      </c>
      <c r="D8" s="66">
        <v>20</v>
      </c>
      <c r="E8" s="66">
        <v>10</v>
      </c>
      <c r="F8" s="66" t="s">
        <v>6</v>
      </c>
      <c r="G8" s="66" t="s">
        <v>6</v>
      </c>
      <c r="H8" s="66" t="s">
        <v>6</v>
      </c>
      <c r="I8" s="41">
        <f>(B8-C8)/C8</f>
        <v>0.1</v>
      </c>
      <c r="J8" s="41">
        <f t="shared" ref="J8:J10" si="0">C8/$C$37</f>
        <v>5.5555555555555552E-2</v>
      </c>
      <c r="K8" s="41">
        <f>E8/C8</f>
        <v>0.33333333333333331</v>
      </c>
      <c r="L8" s="41">
        <f>D8/C8</f>
        <v>0.66666666666666663</v>
      </c>
      <c r="M8" s="48">
        <f>J8*L8</f>
        <v>3.7037037037037035E-2</v>
      </c>
    </row>
    <row r="9" spans="1:14" ht="13" thickBot="1" x14ac:dyDescent="0.3">
      <c r="A9" s="21" t="s">
        <v>9</v>
      </c>
      <c r="B9" s="65">
        <v>33</v>
      </c>
      <c r="C9" s="66">
        <f>D9+E9</f>
        <v>30</v>
      </c>
      <c r="D9" s="66">
        <v>20</v>
      </c>
      <c r="E9" s="66">
        <v>10</v>
      </c>
      <c r="F9" s="66"/>
      <c r="G9" s="66"/>
      <c r="H9" s="66"/>
      <c r="I9" s="41">
        <f t="shared" ref="I9:I10" si="1">(B9-C9)/C9</f>
        <v>0.1</v>
      </c>
      <c r="J9" s="41">
        <f t="shared" si="0"/>
        <v>5.5555555555555552E-2</v>
      </c>
      <c r="K9" s="41">
        <f>E9/C9</f>
        <v>0.33333333333333331</v>
      </c>
      <c r="L9" s="41">
        <f>D9/C9</f>
        <v>0.66666666666666663</v>
      </c>
      <c r="M9" s="48">
        <f>J9*L9</f>
        <v>3.7037037037037035E-2</v>
      </c>
    </row>
    <row r="10" spans="1:14" ht="13" thickBot="1" x14ac:dyDescent="0.3">
      <c r="A10" s="21" t="s">
        <v>36</v>
      </c>
      <c r="B10" s="65">
        <v>33</v>
      </c>
      <c r="C10" s="66">
        <f>D10+E10</f>
        <v>30</v>
      </c>
      <c r="D10" s="66">
        <v>20</v>
      </c>
      <c r="E10" s="66">
        <v>10</v>
      </c>
      <c r="F10" s="66" t="s">
        <v>6</v>
      </c>
      <c r="G10" s="66" t="s">
        <v>6</v>
      </c>
      <c r="H10" s="66" t="s">
        <v>6</v>
      </c>
      <c r="I10" s="41">
        <f t="shared" si="1"/>
        <v>0.1</v>
      </c>
      <c r="J10" s="41">
        <f t="shared" si="0"/>
        <v>5.5555555555555552E-2</v>
      </c>
      <c r="K10" s="41">
        <f>E10/C10</f>
        <v>0.33333333333333331</v>
      </c>
      <c r="L10" s="41">
        <f>D10/C10</f>
        <v>0.66666666666666663</v>
      </c>
      <c r="M10" s="48">
        <f>J10*L10</f>
        <v>3.7037037037037035E-2</v>
      </c>
    </row>
    <row r="11" spans="1:14" ht="13" thickBot="1" x14ac:dyDescent="0.3">
      <c r="A11" s="14" t="s">
        <v>10</v>
      </c>
      <c r="B11" s="65"/>
      <c r="C11" s="66"/>
      <c r="D11" s="66"/>
      <c r="E11" s="66"/>
      <c r="F11" s="66"/>
      <c r="G11" s="66"/>
      <c r="H11" s="66"/>
      <c r="I11" s="41"/>
      <c r="J11" s="41"/>
      <c r="K11" s="41"/>
      <c r="L11" s="41"/>
      <c r="M11" s="48"/>
    </row>
    <row r="12" spans="1:14" ht="13" thickBot="1" x14ac:dyDescent="0.3">
      <c r="A12" s="21" t="s">
        <v>11</v>
      </c>
      <c r="B12" s="65">
        <v>33</v>
      </c>
      <c r="C12" s="66">
        <f>D12+E12</f>
        <v>30</v>
      </c>
      <c r="D12" s="66">
        <v>20</v>
      </c>
      <c r="E12" s="66">
        <v>10</v>
      </c>
      <c r="F12" s="66" t="s">
        <v>6</v>
      </c>
      <c r="G12" s="66" t="s">
        <v>6</v>
      </c>
      <c r="H12" s="66" t="s">
        <v>6</v>
      </c>
      <c r="I12" s="41">
        <f>(B12-C12)/C12</f>
        <v>0.1</v>
      </c>
      <c r="J12" s="41">
        <f>C12/$C$37</f>
        <v>5.5555555555555552E-2</v>
      </c>
      <c r="K12" s="41">
        <f>E12/C12</f>
        <v>0.33333333333333331</v>
      </c>
      <c r="L12" s="41">
        <f>D12/C12</f>
        <v>0.66666666666666663</v>
      </c>
      <c r="M12" s="48">
        <f>J12*L12</f>
        <v>3.7037037037037035E-2</v>
      </c>
    </row>
    <row r="13" spans="1:14" ht="13" thickBot="1" x14ac:dyDescent="0.3">
      <c r="A13" s="14" t="s">
        <v>12</v>
      </c>
      <c r="B13" s="65"/>
      <c r="C13" s="66"/>
      <c r="D13" s="66"/>
      <c r="E13" s="66"/>
      <c r="F13" s="66"/>
      <c r="G13" s="66"/>
      <c r="H13" s="66"/>
      <c r="I13" s="41"/>
      <c r="J13" s="41"/>
      <c r="K13" s="41"/>
      <c r="L13" s="41"/>
      <c r="M13" s="48"/>
    </row>
    <row r="14" spans="1:14" ht="13" thickBot="1" x14ac:dyDescent="0.3">
      <c r="A14" s="21" t="s">
        <v>13</v>
      </c>
      <c r="B14" s="65">
        <v>33</v>
      </c>
      <c r="C14" s="66">
        <f>D14+E14</f>
        <v>30</v>
      </c>
      <c r="D14" s="66">
        <v>20</v>
      </c>
      <c r="E14" s="66">
        <v>10</v>
      </c>
      <c r="F14" s="66" t="s">
        <v>6</v>
      </c>
      <c r="G14" s="66" t="s">
        <v>6</v>
      </c>
      <c r="H14" s="66" t="s">
        <v>6</v>
      </c>
      <c r="I14" s="41">
        <f t="shared" ref="I14:I15" si="2">(B14-C14)/C14</f>
        <v>0.1</v>
      </c>
      <c r="J14" s="41">
        <f t="shared" ref="J14:J15" si="3">C14/$C$37</f>
        <v>5.5555555555555552E-2</v>
      </c>
      <c r="K14" s="41">
        <f>E14/C14</f>
        <v>0.33333333333333331</v>
      </c>
      <c r="L14" s="41">
        <f>D14/C14</f>
        <v>0.66666666666666663</v>
      </c>
      <c r="M14" s="48">
        <f>J14*L14</f>
        <v>3.7037037037037035E-2</v>
      </c>
    </row>
    <row r="15" spans="1:14" ht="13" thickBot="1" x14ac:dyDescent="0.3">
      <c r="A15" s="21" t="s">
        <v>14</v>
      </c>
      <c r="B15" s="65">
        <v>33</v>
      </c>
      <c r="C15" s="66">
        <f>D15+E15</f>
        <v>30</v>
      </c>
      <c r="D15" s="66">
        <v>20</v>
      </c>
      <c r="E15" s="66">
        <v>10</v>
      </c>
      <c r="F15" s="66" t="s">
        <v>6</v>
      </c>
      <c r="G15" s="66" t="s">
        <v>6</v>
      </c>
      <c r="H15" s="66" t="s">
        <v>6</v>
      </c>
      <c r="I15" s="41">
        <f t="shared" si="2"/>
        <v>0.1</v>
      </c>
      <c r="J15" s="41">
        <f t="shared" si="3"/>
        <v>5.5555555555555552E-2</v>
      </c>
      <c r="K15" s="41">
        <f>E15/C15</f>
        <v>0.33333333333333331</v>
      </c>
      <c r="L15" s="41">
        <f>D15/C15</f>
        <v>0.66666666666666663</v>
      </c>
      <c r="M15" s="48">
        <f>J15*L15</f>
        <v>3.7037037037037035E-2</v>
      </c>
    </row>
    <row r="16" spans="1:14" ht="13" thickBot="1" x14ac:dyDescent="0.3">
      <c r="A16" s="14" t="s">
        <v>15</v>
      </c>
      <c r="B16" s="65"/>
      <c r="C16" s="66"/>
      <c r="D16" s="66"/>
      <c r="E16" s="66"/>
      <c r="F16" s="66"/>
      <c r="G16" s="66"/>
      <c r="H16" s="66"/>
      <c r="I16" s="41"/>
      <c r="J16" s="41"/>
      <c r="K16" s="41"/>
      <c r="L16" s="41"/>
      <c r="M16" s="48"/>
    </row>
    <row r="17" spans="1:13" ht="13" thickBot="1" x14ac:dyDescent="0.3">
      <c r="A17" s="21" t="s">
        <v>16</v>
      </c>
      <c r="B17" s="65">
        <v>33</v>
      </c>
      <c r="C17" s="66">
        <f>D17+E17</f>
        <v>30</v>
      </c>
      <c r="D17" s="66">
        <v>20</v>
      </c>
      <c r="E17" s="66">
        <v>10</v>
      </c>
      <c r="F17" s="66" t="s">
        <v>6</v>
      </c>
      <c r="G17" s="66" t="s">
        <v>6</v>
      </c>
      <c r="H17" s="66" t="s">
        <v>6</v>
      </c>
      <c r="I17" s="41">
        <f>(B17-C17)/C17</f>
        <v>0.1</v>
      </c>
      <c r="J17" s="41">
        <f>C17/$C$37</f>
        <v>5.5555555555555552E-2</v>
      </c>
      <c r="K17" s="41">
        <f>E17/C17</f>
        <v>0.33333333333333331</v>
      </c>
      <c r="L17" s="41">
        <f>D17/C17</f>
        <v>0.66666666666666663</v>
      </c>
      <c r="M17" s="48">
        <f>J17*L17</f>
        <v>3.7037037037037035E-2</v>
      </c>
    </row>
    <row r="18" spans="1:13" ht="13" thickBot="1" x14ac:dyDescent="0.3">
      <c r="A18" s="14" t="s">
        <v>17</v>
      </c>
      <c r="B18" s="65"/>
      <c r="C18" s="66"/>
      <c r="D18" s="66"/>
      <c r="E18" s="66"/>
      <c r="F18" s="66"/>
      <c r="G18" s="66"/>
      <c r="H18" s="66"/>
      <c r="I18" s="41"/>
      <c r="J18" s="41"/>
      <c r="K18" s="41"/>
      <c r="L18" s="41"/>
      <c r="M18" s="48"/>
    </row>
    <row r="19" spans="1:13" ht="13" thickBot="1" x14ac:dyDescent="0.3">
      <c r="A19" s="21" t="s">
        <v>18</v>
      </c>
      <c r="B19" s="65">
        <v>33</v>
      </c>
      <c r="C19" s="66">
        <f>D19+E19</f>
        <v>30</v>
      </c>
      <c r="D19" s="66">
        <v>20</v>
      </c>
      <c r="E19" s="66">
        <v>10</v>
      </c>
      <c r="F19" s="66" t="s">
        <v>6</v>
      </c>
      <c r="G19" s="66" t="s">
        <v>6</v>
      </c>
      <c r="H19" s="66" t="s">
        <v>6</v>
      </c>
      <c r="I19" s="41">
        <f>(B19-C19)/C19</f>
        <v>0.1</v>
      </c>
      <c r="J19" s="41">
        <f>C19/$C$37</f>
        <v>5.5555555555555552E-2</v>
      </c>
      <c r="K19" s="41">
        <f>E19/C19</f>
        <v>0.33333333333333331</v>
      </c>
      <c r="L19" s="41">
        <f>D19/C19</f>
        <v>0.66666666666666663</v>
      </c>
      <c r="M19" s="48">
        <f>J19*L19</f>
        <v>3.7037037037037035E-2</v>
      </c>
    </row>
    <row r="20" spans="1:13" ht="13" thickBot="1" x14ac:dyDescent="0.3">
      <c r="A20" s="14" t="s">
        <v>19</v>
      </c>
      <c r="B20" s="65"/>
      <c r="C20" s="66"/>
      <c r="D20" s="66"/>
      <c r="E20" s="66"/>
      <c r="F20" s="66"/>
      <c r="G20" s="66"/>
      <c r="H20" s="66"/>
      <c r="I20" s="41"/>
      <c r="J20" s="41"/>
      <c r="K20" s="41"/>
      <c r="L20" s="41"/>
      <c r="M20" s="48"/>
    </row>
    <row r="21" spans="1:13" ht="13" thickBot="1" x14ac:dyDescent="0.3">
      <c r="A21" s="21" t="s">
        <v>20</v>
      </c>
      <c r="B21" s="65">
        <v>33</v>
      </c>
      <c r="C21" s="66">
        <f>D21+E21</f>
        <v>30</v>
      </c>
      <c r="D21" s="66">
        <v>20</v>
      </c>
      <c r="E21" s="66">
        <v>10</v>
      </c>
      <c r="F21" s="66" t="s">
        <v>6</v>
      </c>
      <c r="G21" s="66" t="s">
        <v>6</v>
      </c>
      <c r="H21" s="66" t="s">
        <v>6</v>
      </c>
      <c r="I21" s="41">
        <f t="shared" ref="I21:I24" si="4">(B21-C21)/C21</f>
        <v>0.1</v>
      </c>
      <c r="J21" s="41">
        <f t="shared" ref="J21:J24" si="5">C21/$C$37</f>
        <v>5.5555555555555552E-2</v>
      </c>
      <c r="K21" s="41">
        <f>E21/C21</f>
        <v>0.33333333333333331</v>
      </c>
      <c r="L21" s="41">
        <f>D21/C21</f>
        <v>0.66666666666666663</v>
      </c>
      <c r="M21" s="48">
        <f>J21*L21</f>
        <v>3.7037037037037035E-2</v>
      </c>
    </row>
    <row r="22" spans="1:13" ht="13" thickBot="1" x14ac:dyDescent="0.3">
      <c r="A22" s="21" t="s">
        <v>21</v>
      </c>
      <c r="B22" s="65">
        <v>33</v>
      </c>
      <c r="C22" s="66">
        <f>D22+E22</f>
        <v>30</v>
      </c>
      <c r="D22" s="66">
        <v>20</v>
      </c>
      <c r="E22" s="66">
        <v>10</v>
      </c>
      <c r="F22" s="66" t="s">
        <v>6</v>
      </c>
      <c r="G22" s="66" t="s">
        <v>6</v>
      </c>
      <c r="H22" s="66" t="s">
        <v>6</v>
      </c>
      <c r="I22" s="41">
        <f t="shared" si="4"/>
        <v>0.1</v>
      </c>
      <c r="J22" s="41">
        <f t="shared" si="5"/>
        <v>5.5555555555555552E-2</v>
      </c>
      <c r="K22" s="41">
        <f>E22/C22</f>
        <v>0.33333333333333331</v>
      </c>
      <c r="L22" s="41">
        <f>D22/C22</f>
        <v>0.66666666666666663</v>
      </c>
      <c r="M22" s="48">
        <f>J22*L22</f>
        <v>3.7037037037037035E-2</v>
      </c>
    </row>
    <row r="23" spans="1:13" ht="13" thickBot="1" x14ac:dyDescent="0.3">
      <c r="A23" s="21" t="s">
        <v>22</v>
      </c>
      <c r="B23" s="65">
        <v>33</v>
      </c>
      <c r="C23" s="66">
        <f>D23+E23</f>
        <v>30</v>
      </c>
      <c r="D23" s="66">
        <v>20</v>
      </c>
      <c r="E23" s="66">
        <v>10</v>
      </c>
      <c r="F23" s="66" t="s">
        <v>6</v>
      </c>
      <c r="G23" s="66" t="s">
        <v>6</v>
      </c>
      <c r="H23" s="66" t="s">
        <v>6</v>
      </c>
      <c r="I23" s="41">
        <f t="shared" si="4"/>
        <v>0.1</v>
      </c>
      <c r="J23" s="41">
        <f t="shared" si="5"/>
        <v>5.5555555555555552E-2</v>
      </c>
      <c r="K23" s="41">
        <f>E23/C23</f>
        <v>0.33333333333333331</v>
      </c>
      <c r="L23" s="41">
        <f>D23/C23</f>
        <v>0.66666666666666663</v>
      </c>
      <c r="M23" s="48">
        <f>J23*L23</f>
        <v>3.7037037037037035E-2</v>
      </c>
    </row>
    <row r="24" spans="1:13" ht="13" thickBot="1" x14ac:dyDescent="0.3">
      <c r="A24" s="21" t="s">
        <v>23</v>
      </c>
      <c r="B24" s="65">
        <v>33</v>
      </c>
      <c r="C24" s="66">
        <f>D24+E24</f>
        <v>30</v>
      </c>
      <c r="D24" s="66">
        <v>20</v>
      </c>
      <c r="E24" s="66">
        <v>10</v>
      </c>
      <c r="F24" s="66" t="s">
        <v>6</v>
      </c>
      <c r="G24" s="66" t="s">
        <v>6</v>
      </c>
      <c r="H24" s="66" t="s">
        <v>6</v>
      </c>
      <c r="I24" s="41">
        <f t="shared" si="4"/>
        <v>0.1</v>
      </c>
      <c r="J24" s="41">
        <f t="shared" si="5"/>
        <v>5.5555555555555552E-2</v>
      </c>
      <c r="K24" s="41">
        <f>E24/C24</f>
        <v>0.33333333333333331</v>
      </c>
      <c r="L24" s="41">
        <f>D24/C24</f>
        <v>0.66666666666666663</v>
      </c>
      <c r="M24" s="48">
        <f>J24*L24</f>
        <v>3.7037037037037035E-2</v>
      </c>
    </row>
    <row r="25" spans="1:13" ht="13" thickBot="1" x14ac:dyDescent="0.3">
      <c r="A25" s="14" t="s">
        <v>24</v>
      </c>
      <c r="B25" s="65"/>
      <c r="C25" s="66"/>
      <c r="D25" s="66"/>
      <c r="E25" s="66"/>
      <c r="F25" s="66"/>
      <c r="G25" s="66"/>
      <c r="H25" s="66"/>
      <c r="I25" s="41"/>
      <c r="J25" s="41"/>
      <c r="K25" s="41"/>
      <c r="L25" s="41"/>
      <c r="M25" s="48"/>
    </row>
    <row r="26" spans="1:13" ht="13" thickBot="1" x14ac:dyDescent="0.3">
      <c r="A26" s="21" t="s">
        <v>25</v>
      </c>
      <c r="B26" s="65">
        <v>33</v>
      </c>
      <c r="C26" s="66">
        <f>D26+E26</f>
        <v>30</v>
      </c>
      <c r="D26" s="66">
        <v>20</v>
      </c>
      <c r="E26" s="66">
        <v>10</v>
      </c>
      <c r="F26" s="66" t="s">
        <v>6</v>
      </c>
      <c r="G26" s="66" t="s">
        <v>6</v>
      </c>
      <c r="H26" s="66" t="s">
        <v>6</v>
      </c>
      <c r="I26" s="41">
        <f t="shared" ref="I26:I30" si="6">(B26-C26)/C26</f>
        <v>0.1</v>
      </c>
      <c r="J26" s="41">
        <f t="shared" ref="J26:J30" si="7">C26/$C$37</f>
        <v>5.5555555555555552E-2</v>
      </c>
      <c r="K26" s="41">
        <f>E26/C26</f>
        <v>0.33333333333333331</v>
      </c>
      <c r="L26" s="41">
        <f>D26/C26</f>
        <v>0.66666666666666663</v>
      </c>
      <c r="M26" s="48">
        <f>J26*L26</f>
        <v>3.7037037037037035E-2</v>
      </c>
    </row>
    <row r="27" spans="1:13" ht="13" thickBot="1" x14ac:dyDescent="0.3">
      <c r="A27" s="21" t="s">
        <v>26</v>
      </c>
      <c r="B27" s="65">
        <v>33</v>
      </c>
      <c r="C27" s="66">
        <f>D27+E27</f>
        <v>30</v>
      </c>
      <c r="D27" s="66">
        <v>20</v>
      </c>
      <c r="E27" s="66">
        <v>10</v>
      </c>
      <c r="F27" s="66" t="s">
        <v>6</v>
      </c>
      <c r="G27" s="66" t="s">
        <v>6</v>
      </c>
      <c r="H27" s="66" t="s">
        <v>6</v>
      </c>
      <c r="I27" s="41">
        <f t="shared" si="6"/>
        <v>0.1</v>
      </c>
      <c r="J27" s="41">
        <f t="shared" si="7"/>
        <v>5.5555555555555552E-2</v>
      </c>
      <c r="K27" s="41">
        <f>E27/C27</f>
        <v>0.33333333333333331</v>
      </c>
      <c r="L27" s="41">
        <f>D27/C27</f>
        <v>0.66666666666666663</v>
      </c>
      <c r="M27" s="48">
        <f>J27*L27</f>
        <v>3.7037037037037035E-2</v>
      </c>
    </row>
    <row r="28" spans="1:13" ht="13" thickBot="1" x14ac:dyDescent="0.3">
      <c r="A28" s="21" t="s">
        <v>27</v>
      </c>
      <c r="B28" s="65">
        <v>33</v>
      </c>
      <c r="C28" s="66">
        <f>D28+E28</f>
        <v>30</v>
      </c>
      <c r="D28" s="66">
        <v>20</v>
      </c>
      <c r="E28" s="66">
        <v>10</v>
      </c>
      <c r="F28" s="66" t="s">
        <v>6</v>
      </c>
      <c r="G28" s="66" t="s">
        <v>6</v>
      </c>
      <c r="H28" s="66" t="s">
        <v>6</v>
      </c>
      <c r="I28" s="41">
        <f t="shared" si="6"/>
        <v>0.1</v>
      </c>
      <c r="J28" s="41">
        <f t="shared" si="7"/>
        <v>5.5555555555555552E-2</v>
      </c>
      <c r="K28" s="41">
        <f>E28/C28</f>
        <v>0.33333333333333331</v>
      </c>
      <c r="L28" s="41">
        <f>D28/C28</f>
        <v>0.66666666666666663</v>
      </c>
      <c r="M28" s="48">
        <f>J28*L28</f>
        <v>3.7037037037037035E-2</v>
      </c>
    </row>
    <row r="29" spans="1:13" ht="13" thickBot="1" x14ac:dyDescent="0.3">
      <c r="A29" s="21" t="s">
        <v>28</v>
      </c>
      <c r="B29" s="65">
        <v>33</v>
      </c>
      <c r="C29" s="66">
        <f>D29+E29</f>
        <v>30</v>
      </c>
      <c r="D29" s="66">
        <v>20</v>
      </c>
      <c r="E29" s="66">
        <v>10</v>
      </c>
      <c r="F29" s="66" t="s">
        <v>6</v>
      </c>
      <c r="G29" s="66" t="s">
        <v>6</v>
      </c>
      <c r="H29" s="66" t="s">
        <v>6</v>
      </c>
      <c r="I29" s="41">
        <f t="shared" si="6"/>
        <v>0.1</v>
      </c>
      <c r="J29" s="41">
        <f t="shared" si="7"/>
        <v>5.5555555555555552E-2</v>
      </c>
      <c r="K29" s="41">
        <f>E29/C29</f>
        <v>0.33333333333333331</v>
      </c>
      <c r="L29" s="41">
        <f>D29/C29</f>
        <v>0.66666666666666663</v>
      </c>
      <c r="M29" s="48">
        <f>J29*L29</f>
        <v>3.7037037037037035E-2</v>
      </c>
    </row>
    <row r="30" spans="1:13" ht="13" thickBot="1" x14ac:dyDescent="0.3">
      <c r="A30" s="21" t="s">
        <v>29</v>
      </c>
      <c r="B30" s="65">
        <v>33</v>
      </c>
      <c r="C30" s="66">
        <f>D30+E30</f>
        <v>30</v>
      </c>
      <c r="D30" s="66">
        <v>20</v>
      </c>
      <c r="E30" s="66">
        <v>10</v>
      </c>
      <c r="F30" s="66" t="s">
        <v>6</v>
      </c>
      <c r="G30" s="66" t="s">
        <v>6</v>
      </c>
      <c r="H30" s="66" t="s">
        <v>6</v>
      </c>
      <c r="I30" s="41">
        <f t="shared" si="6"/>
        <v>0.1</v>
      </c>
      <c r="J30" s="41">
        <f t="shared" si="7"/>
        <v>5.5555555555555552E-2</v>
      </c>
      <c r="K30" s="41">
        <f>E30/C30</f>
        <v>0.33333333333333331</v>
      </c>
      <c r="L30" s="41">
        <f>D30/C30</f>
        <v>0.66666666666666663</v>
      </c>
      <c r="M30" s="48">
        <f>J30*L30</f>
        <v>3.7037037037037035E-2</v>
      </c>
    </row>
    <row r="31" spans="1:13" ht="13" thickBot="1" x14ac:dyDescent="0.3">
      <c r="A31" s="22" t="s">
        <v>37</v>
      </c>
      <c r="B31" s="65"/>
      <c r="C31" s="66"/>
      <c r="D31" s="66"/>
      <c r="E31" s="66"/>
      <c r="F31" s="66" t="s">
        <v>6</v>
      </c>
      <c r="G31" s="66" t="s">
        <v>6</v>
      </c>
      <c r="H31" s="66" t="s">
        <v>6</v>
      </c>
      <c r="I31" s="41"/>
      <c r="J31" s="41"/>
      <c r="K31" s="41"/>
      <c r="L31" s="41"/>
      <c r="M31" s="48"/>
    </row>
    <row r="32" spans="1:13" ht="13" thickBot="1" x14ac:dyDescent="0.3">
      <c r="A32" s="14" t="s">
        <v>30</v>
      </c>
      <c r="B32" s="65"/>
      <c r="C32" s="66"/>
      <c r="D32" s="66"/>
      <c r="E32" s="66"/>
      <c r="F32" s="66"/>
      <c r="G32" s="66"/>
      <c r="H32" s="66"/>
      <c r="I32" s="41"/>
      <c r="J32" s="41"/>
      <c r="K32" s="41"/>
      <c r="L32" s="41"/>
      <c r="M32" s="48"/>
    </row>
    <row r="33" spans="1:13" ht="13" thickBot="1" x14ac:dyDescent="0.3">
      <c r="A33" s="21" t="s">
        <v>31</v>
      </c>
      <c r="B33" s="67"/>
      <c r="C33" s="68"/>
      <c r="D33" s="68"/>
      <c r="E33" s="68"/>
      <c r="F33" s="66" t="s">
        <v>6</v>
      </c>
      <c r="G33" s="66" t="s">
        <v>6</v>
      </c>
      <c r="H33" s="66" t="s">
        <v>6</v>
      </c>
      <c r="I33" s="41"/>
      <c r="J33" s="41">
        <f t="shared" ref="J33:J36" si="8">C33/$C$37</f>
        <v>0</v>
      </c>
      <c r="K33" s="41"/>
      <c r="L33" s="41"/>
      <c r="M33" s="48"/>
    </row>
    <row r="34" spans="1:13" ht="13" thickBot="1" x14ac:dyDescent="0.3">
      <c r="A34" s="21" t="s">
        <v>32</v>
      </c>
      <c r="B34" s="67"/>
      <c r="C34" s="68"/>
      <c r="D34" s="68"/>
      <c r="E34" s="68"/>
      <c r="F34" s="66" t="s">
        <v>6</v>
      </c>
      <c r="G34" s="66" t="s">
        <v>6</v>
      </c>
      <c r="H34" s="66" t="s">
        <v>6</v>
      </c>
      <c r="I34" s="41"/>
      <c r="J34" s="41">
        <f t="shared" si="8"/>
        <v>0</v>
      </c>
      <c r="K34" s="41"/>
      <c r="L34" s="41"/>
      <c r="M34" s="48"/>
    </row>
    <row r="35" spans="1:13" ht="13" thickBot="1" x14ac:dyDescent="0.3">
      <c r="A35" s="21" t="s">
        <v>33</v>
      </c>
      <c r="B35" s="67"/>
      <c r="C35" s="68"/>
      <c r="D35" s="68"/>
      <c r="E35" s="68"/>
      <c r="F35" s="66" t="s">
        <v>6</v>
      </c>
      <c r="G35" s="66" t="s">
        <v>6</v>
      </c>
      <c r="H35" s="66" t="s">
        <v>6</v>
      </c>
      <c r="I35" s="41"/>
      <c r="J35" s="41">
        <f t="shared" si="8"/>
        <v>0</v>
      </c>
      <c r="K35" s="41"/>
      <c r="L35" s="41"/>
      <c r="M35" s="48"/>
    </row>
    <row r="36" spans="1:13" ht="13" thickBot="1" x14ac:dyDescent="0.3">
      <c r="A36" s="21" t="s">
        <v>34</v>
      </c>
      <c r="B36" s="67"/>
      <c r="C36" s="68"/>
      <c r="D36" s="68"/>
      <c r="E36" s="68"/>
      <c r="F36" s="66" t="s">
        <v>6</v>
      </c>
      <c r="G36" s="66" t="s">
        <v>6</v>
      </c>
      <c r="H36" s="66" t="s">
        <v>6</v>
      </c>
      <c r="I36" s="41"/>
      <c r="J36" s="41">
        <f t="shared" si="8"/>
        <v>0</v>
      </c>
      <c r="K36" s="41"/>
      <c r="L36" s="41"/>
      <c r="M36" s="48"/>
    </row>
    <row r="37" spans="1:13" ht="13" thickBot="1" x14ac:dyDescent="0.3">
      <c r="A37" s="23" t="s">
        <v>35</v>
      </c>
      <c r="B37" s="69">
        <f t="shared" ref="B37:H37" si="9">SUM(B6:B36)</f>
        <v>594</v>
      </c>
      <c r="C37" s="70">
        <f t="shared" si="9"/>
        <v>540</v>
      </c>
      <c r="D37" s="70">
        <f t="shared" si="9"/>
        <v>360</v>
      </c>
      <c r="E37" s="70">
        <f t="shared" si="9"/>
        <v>180</v>
      </c>
      <c r="F37" s="70">
        <f t="shared" si="9"/>
        <v>0</v>
      </c>
      <c r="G37" s="70">
        <f t="shared" si="9"/>
        <v>0</v>
      </c>
      <c r="H37" s="70">
        <f t="shared" si="9"/>
        <v>0</v>
      </c>
      <c r="I37" s="42">
        <f>(B37-C37)/C37</f>
        <v>0.1</v>
      </c>
      <c r="J37" s="42">
        <f>SUM(J5:J36)</f>
        <v>1.0000000000000002</v>
      </c>
      <c r="K37" s="42">
        <f>E37/C37</f>
        <v>0.33333333333333331</v>
      </c>
      <c r="L37" s="42">
        <f>D37/C37</f>
        <v>0.66666666666666663</v>
      </c>
      <c r="M37" s="64">
        <f>SUM(M5:M36)</f>
        <v>0.66666666666666652</v>
      </c>
    </row>
    <row r="38" spans="1:13" ht="13" thickBot="1" x14ac:dyDescent="0.3">
      <c r="A38" s="37"/>
      <c r="B38" s="36"/>
      <c r="C38" s="36"/>
      <c r="D38" s="36"/>
      <c r="E38" s="36"/>
      <c r="F38" s="36"/>
      <c r="G38" s="36"/>
      <c r="H38" s="36"/>
      <c r="I38" s="43"/>
      <c r="J38" s="43"/>
      <c r="K38" s="43"/>
      <c r="L38" s="43"/>
      <c r="M38" s="38"/>
    </row>
    <row r="39" spans="1:13" ht="13" thickBot="1" x14ac:dyDescent="0.3">
      <c r="A39" s="24" t="s">
        <v>39</v>
      </c>
      <c r="B39" s="25"/>
      <c r="C39" s="25"/>
      <c r="D39" s="25"/>
      <c r="E39" s="25"/>
      <c r="F39" s="25"/>
      <c r="G39" s="25"/>
      <c r="H39" s="26"/>
      <c r="I39" s="44"/>
      <c r="J39" s="44"/>
      <c r="K39" s="44"/>
      <c r="L39" s="44"/>
      <c r="M39" s="26"/>
    </row>
    <row r="40" spans="1:13" ht="23.5" thickBot="1" x14ac:dyDescent="0.3">
      <c r="A40" s="5" t="s">
        <v>38</v>
      </c>
      <c r="B40" s="8"/>
      <c r="C40" s="9"/>
      <c r="D40" s="9"/>
      <c r="E40" s="9"/>
      <c r="F40" s="9"/>
      <c r="G40" s="9"/>
      <c r="H40" s="9"/>
      <c r="I40" s="45"/>
      <c r="J40" s="45"/>
      <c r="K40" s="45"/>
      <c r="L40" s="45"/>
      <c r="M40" s="9"/>
    </row>
    <row r="41" spans="1:13" ht="35" thickBot="1" x14ac:dyDescent="0.3">
      <c r="A41" s="5" t="s">
        <v>41</v>
      </c>
      <c r="B41" s="10"/>
      <c r="C41" s="1"/>
      <c r="D41" s="1"/>
      <c r="E41" s="1"/>
      <c r="F41" s="1"/>
      <c r="G41" s="1"/>
      <c r="H41" s="1"/>
      <c r="I41" s="46"/>
      <c r="J41" s="46"/>
      <c r="K41" s="46"/>
      <c r="L41" s="46"/>
      <c r="M41" s="1"/>
    </row>
    <row r="42" spans="1:13" ht="35" thickBot="1" x14ac:dyDescent="0.3">
      <c r="A42" s="5" t="s">
        <v>42</v>
      </c>
      <c r="B42" s="10"/>
      <c r="C42" s="1"/>
      <c r="D42" s="1"/>
      <c r="E42" s="1"/>
      <c r="F42" s="1"/>
      <c r="G42" s="1"/>
      <c r="H42" s="1"/>
      <c r="I42" s="46"/>
      <c r="J42" s="46"/>
      <c r="K42" s="46"/>
      <c r="L42" s="46"/>
      <c r="M42" s="1"/>
    </row>
    <row r="43" spans="1:13" ht="46.5" thickBot="1" x14ac:dyDescent="0.3">
      <c r="A43" s="5" t="s">
        <v>40</v>
      </c>
      <c r="B43" s="10"/>
      <c r="C43" s="1"/>
      <c r="D43" s="1"/>
      <c r="E43" s="1"/>
      <c r="F43" s="1"/>
      <c r="G43" s="1"/>
      <c r="H43" s="1"/>
      <c r="I43" s="46"/>
      <c r="J43" s="46"/>
      <c r="K43" s="46"/>
      <c r="L43" s="46"/>
      <c r="M43" s="1"/>
    </row>
  </sheetData>
  <protectedRanges>
    <protectedRange algorithmName="SHA-512" hashValue="vxsXiiPtcFpJX4G2kf67yhnrZms+WWFRSUxQws/IlSyWB1RLpBhrWg/48Rqo2oJ761s+Fjm0Qvu309biYlNweQ==" saltValue="fTcs1MAxGZS/ESdCg/J0/g==" spinCount="100000" sqref="A5:A43" name="Requirements_1"/>
  </protectedRanges>
  <mergeCells count="2">
    <mergeCell ref="A4:M4"/>
    <mergeCell ref="A1:M1"/>
  </mergeCells>
  <dataValidations count="1">
    <dataValidation type="custom" allowBlank="1" showInputMessage="1" showErrorMessage="1" sqref="B37:H37" xr:uid="{509FB4F5-7125-4497-A6D9-A8FF5EE5018E}">
      <formula1>SUM(B6:B36)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3CBBF-6A6F-47CA-940E-05AAF551AA75}">
  <dimension ref="A1:G55"/>
  <sheetViews>
    <sheetView workbookViewId="0">
      <selection activeCell="G8" sqref="G8"/>
    </sheetView>
  </sheetViews>
  <sheetFormatPr defaultRowHeight="12.5" x14ac:dyDescent="0.25"/>
  <cols>
    <col min="1" max="1" width="34" customWidth="1"/>
    <col min="2" max="2" width="64.54296875" customWidth="1"/>
    <col min="3" max="3" width="15.453125" customWidth="1"/>
    <col min="5" max="5" width="51.26953125" bestFit="1" customWidth="1"/>
    <col min="6" max="6" width="26" customWidth="1"/>
    <col min="16379" max="16380" width="9.1796875" bestFit="1" customWidth="1"/>
    <col min="16381" max="16384" width="9.1796875" customWidth="1"/>
  </cols>
  <sheetData>
    <row r="1" spans="1:7" ht="26.5" thickBot="1" x14ac:dyDescent="0.3">
      <c r="A1" s="55" t="s">
        <v>55</v>
      </c>
      <c r="B1" s="56" t="s">
        <v>56</v>
      </c>
      <c r="C1" s="58" t="s">
        <v>57</v>
      </c>
      <c r="E1" s="60" t="s">
        <v>55</v>
      </c>
      <c r="F1" s="61" t="s">
        <v>57</v>
      </c>
      <c r="G1" s="59"/>
    </row>
    <row r="2" spans="1:7" x14ac:dyDescent="0.25">
      <c r="A2" s="49" t="s">
        <v>5</v>
      </c>
      <c r="B2" t="s">
        <v>58</v>
      </c>
      <c r="C2" s="57">
        <v>0.7</v>
      </c>
      <c r="E2" s="62" t="s">
        <v>5</v>
      </c>
      <c r="F2" s="73">
        <f t="shared" ref="F2:F17" si="0">IF(SUMIF($A$2:$A$1048576,E2,$C$2:$C$1048576)&gt;0,SUMIF($A$2:$A$1048576,E2,$C$2:$C$1048576),"0%")</f>
        <v>1</v>
      </c>
    </row>
    <row r="3" spans="1:7" x14ac:dyDescent="0.25">
      <c r="A3" s="49" t="s">
        <v>5</v>
      </c>
      <c r="B3" t="s">
        <v>59</v>
      </c>
      <c r="C3" s="57">
        <v>0.3</v>
      </c>
      <c r="E3" s="62" t="s">
        <v>8</v>
      </c>
      <c r="F3" s="73">
        <f t="shared" si="0"/>
        <v>1</v>
      </c>
    </row>
    <row r="4" spans="1:7" x14ac:dyDescent="0.25">
      <c r="A4" s="49" t="s">
        <v>8</v>
      </c>
      <c r="B4" t="s">
        <v>60</v>
      </c>
      <c r="C4" s="57">
        <v>1</v>
      </c>
      <c r="E4" s="62" t="s">
        <v>36</v>
      </c>
      <c r="F4" s="73" t="str">
        <f t="shared" si="0"/>
        <v>0%</v>
      </c>
    </row>
    <row r="5" spans="1:7" x14ac:dyDescent="0.25">
      <c r="A5" s="49"/>
      <c r="B5" s="50"/>
      <c r="C5" s="51"/>
      <c r="E5" s="62" t="s">
        <v>13</v>
      </c>
      <c r="F5" s="73" t="str">
        <f t="shared" si="0"/>
        <v>0%</v>
      </c>
    </row>
    <row r="6" spans="1:7" x14ac:dyDescent="0.25">
      <c r="A6" s="49"/>
      <c r="B6" s="50"/>
      <c r="C6" s="51"/>
      <c r="E6" s="62" t="s">
        <v>14</v>
      </c>
      <c r="F6" s="73" t="str">
        <f t="shared" si="0"/>
        <v>0%</v>
      </c>
    </row>
    <row r="7" spans="1:7" x14ac:dyDescent="0.25">
      <c r="A7" s="49"/>
      <c r="B7" s="50"/>
      <c r="C7" s="51"/>
      <c r="E7" s="62" t="s">
        <v>16</v>
      </c>
      <c r="F7" s="73" t="str">
        <f t="shared" si="0"/>
        <v>0%</v>
      </c>
    </row>
    <row r="8" spans="1:7" x14ac:dyDescent="0.25">
      <c r="A8" s="49"/>
      <c r="B8" s="50"/>
      <c r="C8" s="51"/>
      <c r="E8" s="62" t="s">
        <v>18</v>
      </c>
      <c r="F8" s="73" t="str">
        <f t="shared" si="0"/>
        <v>0%</v>
      </c>
    </row>
    <row r="9" spans="1:7" x14ac:dyDescent="0.25">
      <c r="A9" s="49"/>
      <c r="B9" s="50"/>
      <c r="C9" s="51"/>
      <c r="E9" s="62" t="s">
        <v>20</v>
      </c>
      <c r="F9" s="73" t="str">
        <f t="shared" si="0"/>
        <v>0%</v>
      </c>
    </row>
    <row r="10" spans="1:7" x14ac:dyDescent="0.25">
      <c r="A10" s="49"/>
      <c r="B10" s="50"/>
      <c r="C10" s="51"/>
      <c r="E10" s="62" t="s">
        <v>21</v>
      </c>
      <c r="F10" s="73" t="str">
        <f t="shared" si="0"/>
        <v>0%</v>
      </c>
    </row>
    <row r="11" spans="1:7" x14ac:dyDescent="0.25">
      <c r="A11" s="49"/>
      <c r="B11" s="50"/>
      <c r="C11" s="51"/>
      <c r="E11" s="62" t="s">
        <v>22</v>
      </c>
      <c r="F11" s="73" t="str">
        <f t="shared" si="0"/>
        <v>0%</v>
      </c>
    </row>
    <row r="12" spans="1:7" x14ac:dyDescent="0.25">
      <c r="A12" s="49"/>
      <c r="B12" s="50"/>
      <c r="C12" s="51"/>
      <c r="E12" s="62" t="s">
        <v>23</v>
      </c>
      <c r="F12" s="73" t="str">
        <f t="shared" si="0"/>
        <v>0%</v>
      </c>
    </row>
    <row r="13" spans="1:7" x14ac:dyDescent="0.25">
      <c r="A13" s="49"/>
      <c r="B13" s="50"/>
      <c r="C13" s="51"/>
      <c r="E13" s="62" t="s">
        <v>25</v>
      </c>
      <c r="F13" s="73" t="str">
        <f t="shared" si="0"/>
        <v>0%</v>
      </c>
    </row>
    <row r="14" spans="1:7" x14ac:dyDescent="0.25">
      <c r="A14" s="49"/>
      <c r="B14" s="50"/>
      <c r="C14" s="51"/>
      <c r="E14" s="62" t="s">
        <v>26</v>
      </c>
      <c r="F14" s="73" t="str">
        <f t="shared" si="0"/>
        <v>0%</v>
      </c>
    </row>
    <row r="15" spans="1:7" x14ac:dyDescent="0.25">
      <c r="A15" s="49"/>
      <c r="B15" s="50"/>
      <c r="C15" s="51"/>
      <c r="E15" s="62" t="s">
        <v>27</v>
      </c>
      <c r="F15" s="73" t="str">
        <f t="shared" si="0"/>
        <v>0%</v>
      </c>
    </row>
    <row r="16" spans="1:7" x14ac:dyDescent="0.25">
      <c r="A16" s="49"/>
      <c r="B16" s="50"/>
      <c r="C16" s="51"/>
      <c r="E16" s="62" t="s">
        <v>28</v>
      </c>
      <c r="F16" s="73" t="str">
        <f t="shared" si="0"/>
        <v>0%</v>
      </c>
    </row>
    <row r="17" spans="1:6" ht="13" thickBot="1" x14ac:dyDescent="0.3">
      <c r="A17" s="49"/>
      <c r="B17" s="50"/>
      <c r="C17" s="51"/>
      <c r="E17" s="63" t="s">
        <v>29</v>
      </c>
      <c r="F17" s="74" t="str">
        <f t="shared" si="0"/>
        <v>0%</v>
      </c>
    </row>
    <row r="18" spans="1:6" ht="13" x14ac:dyDescent="0.3">
      <c r="A18" s="49"/>
      <c r="B18" s="50"/>
      <c r="C18" s="51"/>
      <c r="E18" s="72" t="s">
        <v>61</v>
      </c>
      <c r="F18" s="71"/>
    </row>
    <row r="19" spans="1:6" x14ac:dyDescent="0.25">
      <c r="A19" s="49"/>
      <c r="B19" s="50"/>
      <c r="C19" s="51"/>
    </row>
    <row r="20" spans="1:6" x14ac:dyDescent="0.25">
      <c r="A20" s="49"/>
      <c r="B20" s="50"/>
      <c r="C20" s="51"/>
    </row>
    <row r="21" spans="1:6" x14ac:dyDescent="0.25">
      <c r="A21" s="49"/>
      <c r="B21" s="50"/>
      <c r="C21" s="51"/>
    </row>
    <row r="22" spans="1:6" x14ac:dyDescent="0.25">
      <c r="A22" s="49"/>
      <c r="B22" s="50"/>
      <c r="C22" s="51"/>
    </row>
    <row r="23" spans="1:6" x14ac:dyDescent="0.25">
      <c r="A23" s="49"/>
      <c r="B23" s="50"/>
      <c r="C23" s="51"/>
    </row>
    <row r="24" spans="1:6" x14ac:dyDescent="0.25">
      <c r="A24" s="49"/>
      <c r="B24" s="50"/>
      <c r="C24" s="51"/>
    </row>
    <row r="25" spans="1:6" x14ac:dyDescent="0.25">
      <c r="A25" s="49"/>
      <c r="B25" s="50"/>
      <c r="C25" s="51"/>
    </row>
    <row r="26" spans="1:6" x14ac:dyDescent="0.25">
      <c r="A26" s="49"/>
      <c r="B26" s="50"/>
      <c r="C26" s="51"/>
    </row>
    <row r="27" spans="1:6" x14ac:dyDescent="0.25">
      <c r="A27" s="49"/>
      <c r="B27" s="50"/>
      <c r="C27" s="51"/>
    </row>
    <row r="28" spans="1:6" x14ac:dyDescent="0.25">
      <c r="A28" s="49"/>
      <c r="B28" s="50"/>
      <c r="C28" s="51"/>
    </row>
    <row r="29" spans="1:6" x14ac:dyDescent="0.25">
      <c r="A29" s="49"/>
      <c r="B29" s="50"/>
      <c r="C29" s="51"/>
    </row>
    <row r="30" spans="1:6" x14ac:dyDescent="0.25">
      <c r="A30" s="49"/>
      <c r="B30" s="50"/>
      <c r="C30" s="51"/>
    </row>
    <row r="31" spans="1:6" x14ac:dyDescent="0.25">
      <c r="A31" s="49"/>
      <c r="B31" s="50"/>
      <c r="C31" s="51"/>
    </row>
    <row r="32" spans="1:6" x14ac:dyDescent="0.25">
      <c r="A32" s="49"/>
      <c r="B32" s="50"/>
      <c r="C32" s="51"/>
    </row>
    <row r="33" spans="1:3" x14ac:dyDescent="0.25">
      <c r="A33" s="49"/>
      <c r="B33" s="50"/>
      <c r="C33" s="51"/>
    </row>
    <row r="34" spans="1:3" x14ac:dyDescent="0.25">
      <c r="A34" s="49"/>
      <c r="B34" s="50"/>
      <c r="C34" s="51"/>
    </row>
    <row r="35" spans="1:3" x14ac:dyDescent="0.25">
      <c r="A35" s="49"/>
      <c r="B35" s="50"/>
      <c r="C35" s="51"/>
    </row>
    <row r="36" spans="1:3" x14ac:dyDescent="0.25">
      <c r="A36" s="49"/>
      <c r="B36" s="50"/>
      <c r="C36" s="51"/>
    </row>
    <row r="37" spans="1:3" x14ac:dyDescent="0.25">
      <c r="A37" s="49"/>
      <c r="B37" s="50"/>
      <c r="C37" s="51"/>
    </row>
    <row r="38" spans="1:3" x14ac:dyDescent="0.25">
      <c r="A38" s="49"/>
      <c r="B38" s="50"/>
      <c r="C38" s="51"/>
    </row>
    <row r="39" spans="1:3" x14ac:dyDescent="0.25">
      <c r="A39" s="49"/>
      <c r="B39" s="50"/>
      <c r="C39" s="51"/>
    </row>
    <row r="40" spans="1:3" x14ac:dyDescent="0.25">
      <c r="A40" s="49"/>
      <c r="B40" s="50"/>
      <c r="C40" s="51"/>
    </row>
    <row r="41" spans="1:3" x14ac:dyDescent="0.25">
      <c r="A41" s="49"/>
      <c r="B41" s="50"/>
      <c r="C41" s="51"/>
    </row>
    <row r="42" spans="1:3" x14ac:dyDescent="0.25">
      <c r="A42" s="49"/>
      <c r="B42" s="50"/>
      <c r="C42" s="51"/>
    </row>
    <row r="43" spans="1:3" x14ac:dyDescent="0.25">
      <c r="A43" s="49"/>
      <c r="B43" s="50"/>
      <c r="C43" s="51"/>
    </row>
    <row r="44" spans="1:3" x14ac:dyDescent="0.25">
      <c r="A44" s="49"/>
      <c r="B44" s="50"/>
      <c r="C44" s="51"/>
    </row>
    <row r="45" spans="1:3" x14ac:dyDescent="0.25">
      <c r="A45" s="49"/>
      <c r="B45" s="50"/>
      <c r="C45" s="51"/>
    </row>
    <row r="46" spans="1:3" x14ac:dyDescent="0.25">
      <c r="A46" s="49"/>
      <c r="B46" s="50"/>
      <c r="C46" s="51"/>
    </row>
    <row r="47" spans="1:3" x14ac:dyDescent="0.25">
      <c r="A47" s="49"/>
      <c r="B47" s="50"/>
      <c r="C47" s="51"/>
    </row>
    <row r="48" spans="1:3" x14ac:dyDescent="0.25">
      <c r="A48" s="49"/>
      <c r="B48" s="50"/>
      <c r="C48" s="51"/>
    </row>
    <row r="49" spans="1:3" x14ac:dyDescent="0.25">
      <c r="A49" s="49"/>
      <c r="B49" s="50"/>
      <c r="C49" s="51"/>
    </row>
    <row r="50" spans="1:3" x14ac:dyDescent="0.25">
      <c r="A50" s="49"/>
      <c r="B50" s="50"/>
      <c r="C50" s="51"/>
    </row>
    <row r="51" spans="1:3" x14ac:dyDescent="0.25">
      <c r="A51" s="49"/>
      <c r="B51" s="50"/>
      <c r="C51" s="51"/>
    </row>
    <row r="52" spans="1:3" x14ac:dyDescent="0.25">
      <c r="A52" s="49"/>
      <c r="B52" s="50"/>
      <c r="C52" s="51"/>
    </row>
    <row r="53" spans="1:3" x14ac:dyDescent="0.25">
      <c r="A53" s="49"/>
      <c r="B53" s="50"/>
      <c r="C53" s="51"/>
    </row>
    <row r="54" spans="1:3" x14ac:dyDescent="0.25">
      <c r="A54" s="49"/>
      <c r="B54" s="50"/>
      <c r="C54" s="51"/>
    </row>
    <row r="55" spans="1:3" ht="13" thickBot="1" x14ac:dyDescent="0.3">
      <c r="A55" s="52"/>
      <c r="B55" s="53"/>
      <c r="C55" s="54"/>
    </row>
  </sheetData>
  <conditionalFormatting sqref="F2:F17">
    <cfRule type="containsText" dxfId="1" priority="1" operator="containsText" text="0%">
      <formula>NOT(ISERROR(SEARCH("0%",F2)))</formula>
    </cfRule>
    <cfRule type="cellIs" dxfId="0" priority="3" operator="equal">
      <formula>1</formula>
    </cfRule>
  </conditionalFormatting>
  <dataValidations count="1">
    <dataValidation type="list" allowBlank="1" showInputMessage="1" showErrorMessage="1" sqref="A2:A55" xr:uid="{4F28D6B1-9C77-4DA9-BCB6-C72CF84B539D}">
      <formula1>$E$2:$E$17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8A6189D525C4E82F516BBD054EF9A" ma:contentTypeVersion="5" ma:contentTypeDescription="Create a new document." ma:contentTypeScope="" ma:versionID="ab57c207d6b7bd441bfd38b9870537b9">
  <xsd:schema xmlns:xsd="http://www.w3.org/2001/XMLSchema" xmlns:xs="http://www.w3.org/2001/XMLSchema" xmlns:p="http://schemas.microsoft.com/office/2006/metadata/properties" xmlns:ns1="http://schemas.microsoft.com/sharepoint/v3" xmlns:ns2="30a6830f-ad2b-4192-aa55-d5930980d5ae" xmlns:ns3="4d819ac4-a7fd-4a73-bc8f-e7df03f782a6" targetNamespace="http://schemas.microsoft.com/office/2006/metadata/properties" ma:root="true" ma:fieldsID="d21241296739c618895ef6917cd54d2e" ns1:_="" ns2:_="" ns3:_="">
    <xsd:import namespace="http://schemas.microsoft.com/sharepoint/v3"/>
    <xsd:import namespace="30a6830f-ad2b-4192-aa55-d5930980d5ae"/>
    <xsd:import namespace="4d819ac4-a7fd-4a73-bc8f-e7df03f782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6830f-ad2b-4192-aa55-d5930980d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9ac4-a7fd-4a73-bc8f-e7df03f782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982817-6556-47AB-AC53-814229AA94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E59A8F-4997-4B6D-8483-550883ABC7C1}">
  <ds:schemaRefs>
    <ds:schemaRef ds:uri="http://schemas.microsoft.com/office/infopath/2007/PartnerControls"/>
    <ds:schemaRef ds:uri="http://schemas.openxmlformats.org/package/2006/metadata/core-properties"/>
    <ds:schemaRef ds:uri="4d819ac4-a7fd-4a73-bc8f-e7df03f782a6"/>
    <ds:schemaRef ds:uri="30a6830f-ad2b-4192-aa55-d5930980d5ae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E6AB625-4999-4C14-8A71-D4E497508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a6830f-ad2b-4192-aa55-d5930980d5ae"/>
    <ds:schemaRef ds:uri="4d819ac4-a7fd-4a73-bc8f-e7df03f78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Attachment A - Fixed Price BOT</vt:lpstr>
      <vt:lpstr>Attachment A - Variable BOT</vt:lpstr>
      <vt:lpstr>Indices Proposal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Zitkus, Anastasia</dc:creator>
  <cp:keywords/>
  <dc:description/>
  <cp:lastModifiedBy>Lewis, Tiedra</cp:lastModifiedBy>
  <cp:revision/>
  <cp:lastPrinted>2022-08-11T15:24:35Z</cp:lastPrinted>
  <dcterms:created xsi:type="dcterms:W3CDTF">2020-01-16T21:25:32Z</dcterms:created>
  <dcterms:modified xsi:type="dcterms:W3CDTF">2022-08-16T13:19:03Z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0x01010076F8A6189D525C4E82F516BBD054EF9A</vt:lpwstr>
  </property>
  <property fmtid="{D5CDD505-2E9C-101B-9397-08002B2CF9AE}" pid="3" name="MSIP_Label_4391f082-e357-48ae-be1c-7e151bab59c6_Enabled">
    <vt:lpwstr>true</vt:lpwstr>
  </property>
  <property fmtid="{D5CDD505-2E9C-101B-9397-08002B2CF9AE}" pid="4" name="MSIP_Label_4391f082-e357-48ae-be1c-7e151bab59c6_SetDate">
    <vt:lpwstr>2021-01-13T13:43:54Z</vt:lpwstr>
  </property>
  <property fmtid="{D5CDD505-2E9C-101B-9397-08002B2CF9AE}" pid="5" name="MSIP_Label_4391f082-e357-48ae-be1c-7e151bab59c6_Method">
    <vt:lpwstr>Standard</vt:lpwstr>
  </property>
  <property fmtid="{D5CDD505-2E9C-101B-9397-08002B2CF9AE}" pid="6" name="MSIP_Label_4391f082-e357-48ae-be1c-7e151bab59c6_Name">
    <vt:lpwstr>4391f082-e357-48ae-be1c-7e151bab59c6</vt:lpwstr>
  </property>
  <property fmtid="{D5CDD505-2E9C-101B-9397-08002B2CF9AE}" pid="7" name="MSIP_Label_4391f082-e357-48ae-be1c-7e151bab59c6_SiteId">
    <vt:lpwstr>e0c13469-6a2d-4ac3-835b-8ec9ed03c9a7</vt:lpwstr>
  </property>
  <property fmtid="{D5CDD505-2E9C-101B-9397-08002B2CF9AE}" pid="8" name="MSIP_Label_4391f082-e357-48ae-be1c-7e151bab59c6_ActionId">
    <vt:lpwstr>5d471cf5-130c-4a61-991a-033cd549ae82</vt:lpwstr>
  </property>
  <property fmtid="{D5CDD505-2E9C-101B-9397-08002B2CF9AE}" pid="9" name="MSIP_Label_4391f082-e357-48ae-be1c-7e151bab59c6_ContentBits">
    <vt:lpwstr>0</vt:lpwstr>
  </property>
</Properties>
</file>